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200" yWindow="-165" windowWidth="19395" windowHeight="14475"/>
  </bookViews>
  <sheets>
    <sheet name="Hüttenanmeldung" sheetId="1" r:id="rId1"/>
  </sheets>
  <calcPr calcId="125725"/>
</workbook>
</file>

<file path=xl/calcChain.xml><?xml version="1.0" encoding="utf-8"?>
<calcChain xmlns="http://schemas.openxmlformats.org/spreadsheetml/2006/main">
  <c r="D20" i="1"/>
  <c r="D22"/>
  <c r="D49"/>
  <c r="D47"/>
  <c r="D46"/>
  <c r="D48" l="1"/>
  <c r="F46"/>
  <c r="D41"/>
  <c r="D37"/>
  <c r="I37" s="1"/>
  <c r="D36"/>
  <c r="D35"/>
  <c r="D34"/>
  <c r="D33"/>
  <c r="D32"/>
  <c r="D28"/>
  <c r="D27"/>
  <c r="D26"/>
  <c r="D25"/>
  <c r="D24"/>
  <c r="D23"/>
  <c r="I23" s="1"/>
  <c r="F49" l="1"/>
  <c r="D21"/>
  <c r="I21" s="1"/>
  <c r="F47"/>
  <c r="F48" l="1"/>
  <c r="I50" s="1"/>
  <c r="I24"/>
  <c r="I33"/>
  <c r="I34"/>
  <c r="I35"/>
  <c r="I36"/>
  <c r="I41"/>
  <c r="I32"/>
  <c r="I25"/>
  <c r="I26"/>
  <c r="I27"/>
  <c r="I28"/>
  <c r="I44" l="1"/>
  <c r="I52" s="1"/>
</calcChain>
</file>

<file path=xl/sharedStrings.xml><?xml version="1.0" encoding="utf-8"?>
<sst xmlns="http://schemas.openxmlformats.org/spreadsheetml/2006/main" count="103" uniqueCount="53">
  <si>
    <t>Hüttenanmeldung</t>
  </si>
  <si>
    <t>MBB – Haus in Oberletzen</t>
  </si>
  <si>
    <t>Zimmerabrechnung</t>
  </si>
  <si>
    <t xml:space="preserve">Per.-Anzahl: </t>
  </si>
  <si>
    <t xml:space="preserve">Übernachtungen: </t>
  </si>
  <si>
    <t>Lagerabrechnung</t>
  </si>
  <si>
    <t>Summe- Übernachtungen:</t>
  </si>
  <si>
    <t>Tourismusabgabe:</t>
  </si>
  <si>
    <t xml:space="preserve">Erw. Anzahl: </t>
  </si>
  <si>
    <t xml:space="preserve">Jug. Anzahl: </t>
  </si>
  <si>
    <t xml:space="preserve">Hüttenwirt zahlt die Abteilung: </t>
  </si>
  <si>
    <t>Summe- aller Beträge:</t>
  </si>
  <si>
    <t>Konto-Erlöse
Hüttenbelegung</t>
  </si>
  <si>
    <t>Konto- Erlöse
Fremdenverkehrsabgabe</t>
  </si>
  <si>
    <t>Eingezahlt durch:</t>
  </si>
  <si>
    <t>Betrag erhalten:</t>
  </si>
  <si>
    <t>Betrag abgerechnet:</t>
  </si>
  <si>
    <t>Festlegung der Bergsport- Abt.-Leitung</t>
  </si>
  <si>
    <t>Die Übernachtungsgebühren sind bei der Anmeldung in voller Höhe zu entrichten.</t>
  </si>
  <si>
    <t>Das Konsumieren von mitgebrachten Getränken ist nicht gestattet.</t>
  </si>
  <si>
    <t>Haustiere jeglicher Art sind im Haus nicht erlaubt.</t>
  </si>
  <si>
    <t>Vorname:</t>
  </si>
  <si>
    <t xml:space="preserve">Hüttenwirt:   </t>
  </si>
  <si>
    <t>Wochen-Nr:</t>
  </si>
  <si>
    <t>pro Nacht</t>
  </si>
  <si>
    <t>Bergsportmitglieder Erw.</t>
  </si>
  <si>
    <t>Bergsportmitglieder Jug.</t>
  </si>
  <si>
    <t>Vereinsmitglieder Erw.</t>
  </si>
  <si>
    <t>Vereinsmitglieder Jug.</t>
  </si>
  <si>
    <t>Angehörige Erw.</t>
  </si>
  <si>
    <t>Angehörige Jug.</t>
  </si>
  <si>
    <t>Summe-Tourismusabgabe:</t>
  </si>
  <si>
    <t>Zimmer und Lager Abrechnung</t>
  </si>
  <si>
    <t>Nächte:</t>
  </si>
  <si>
    <t>Nachname:</t>
  </si>
  <si>
    <t>Anreise-Datum:</t>
  </si>
  <si>
    <t>Abreise-Datum:</t>
  </si>
  <si>
    <t>Eine Rückerstattung bei Nichtbeanspruchung erfolgt nicht.</t>
  </si>
  <si>
    <t>Hüttenwirt:</t>
  </si>
  <si>
    <t>Übernachtungen:</t>
  </si>
  <si>
    <t>MBB Sportgemeinschaft e. V. 
Abt. Bergsport</t>
  </si>
  <si>
    <t>VR Bank Augsburg-Ostallgäu eG</t>
  </si>
  <si>
    <t>IBAN: DE90 7209 0000 0104 6066 47
BIC: GENODEF1AUB</t>
  </si>
  <si>
    <t>Vereiskonto</t>
  </si>
  <si>
    <r>
      <t>kostenfrei</t>
    </r>
    <r>
      <rPr>
        <b/>
        <u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Gruppe </t>
    </r>
    <r>
      <rPr>
        <sz val="9"/>
        <color theme="1"/>
        <rFont val="Calibri"/>
        <family val="2"/>
      </rPr>
      <t>≥</t>
    </r>
    <r>
      <rPr>
        <sz val="9"/>
        <color theme="1"/>
        <rFont val="Arial"/>
        <family val="2"/>
      </rPr>
      <t xml:space="preserve"> 15P</t>
    </r>
  </si>
  <si>
    <t>kostenpflichtig Gruppe &lt;15P</t>
  </si>
  <si>
    <t>Hüttenwirt kostenpflichtig Gruppe &lt;15P</t>
  </si>
  <si>
    <r>
      <t xml:space="preserve">kostenfrei </t>
    </r>
    <r>
      <rPr>
        <b/>
        <sz val="9"/>
        <color rgb="FFFF0000"/>
        <rFont val="Arial"/>
        <family val="2"/>
      </rPr>
      <t xml:space="preserve">nur _WE </t>
    </r>
    <r>
      <rPr>
        <sz val="9"/>
        <color theme="1"/>
        <rFont val="Arial"/>
        <family val="2"/>
      </rPr>
      <t xml:space="preserve">Gr. </t>
    </r>
    <r>
      <rPr>
        <sz val="9"/>
        <color theme="1"/>
        <rFont val="Calibri"/>
        <family val="2"/>
      </rPr>
      <t>≥</t>
    </r>
    <r>
      <rPr>
        <sz val="9"/>
        <color theme="1"/>
        <rFont val="Arial"/>
        <family val="2"/>
      </rPr>
      <t>15P</t>
    </r>
  </si>
  <si>
    <t>Kinder vo 0 bis 3 Jahre</t>
  </si>
  <si>
    <t>Die Tourismusabgabe (3,- €) ist im Übernachtungspreis nicht enthalten und muss separat entrichtet werden.</t>
  </si>
  <si>
    <t>Gültig ab: 08.01.2025</t>
  </si>
  <si>
    <r>
      <rPr>
        <b/>
        <sz val="9"/>
        <color theme="1"/>
        <rFont val="Arial"/>
        <family val="2"/>
      </rPr>
      <t>Jugendtarif:</t>
    </r>
    <r>
      <rPr>
        <sz val="9"/>
        <color theme="1"/>
        <rFont val="Arial"/>
        <family val="2"/>
      </rPr>
      <t xml:space="preserve"> Gilt für Personen  bis zum Ende des Kalenderjahres in dem sie das 15. Lebensjahr vollenden.</t>
    </r>
  </si>
  <si>
    <r>
      <rPr>
        <b/>
        <sz val="9"/>
        <color theme="1"/>
        <rFont val="Arial"/>
        <family val="2"/>
      </rPr>
      <t xml:space="preserve">Tourismusabgabe; </t>
    </r>
    <r>
      <rPr>
        <sz val="9"/>
        <color theme="1"/>
        <rFont val="Arial"/>
        <family val="2"/>
      </rPr>
      <t>nicht abgabepflichtig sind Nächtigungen von Personen bis zum Ende des Kalenderjahres,
 in dem sie das 15. Lebensjahr vollenden.</t>
    </r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</si>
</sst>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2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u/>
      <sz val="18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0" borderId="0" xfId="0" applyFont="1"/>
    <xf numFmtId="0" fontId="9" fillId="0" borderId="0" xfId="0" applyFont="1"/>
    <xf numFmtId="0" fontId="4" fillId="0" borderId="0" xfId="0" applyFont="1" applyBorder="1"/>
    <xf numFmtId="0" fontId="6" fillId="0" borderId="0" xfId="0" applyFont="1" applyBorder="1" applyAlignment="1">
      <alignment horizontal="left" vertical="top" wrapText="1"/>
    </xf>
    <xf numFmtId="0" fontId="9" fillId="0" borderId="0" xfId="0" applyFont="1" applyBorder="1"/>
    <xf numFmtId="0" fontId="0" fillId="0" borderId="0" xfId="0" applyBorder="1"/>
    <xf numFmtId="1" fontId="4" fillId="0" borderId="1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6" fillId="0" borderId="3" xfId="0" applyFont="1" applyBorder="1"/>
    <xf numFmtId="0" fontId="12" fillId="0" borderId="3" xfId="0" applyFont="1" applyBorder="1"/>
    <xf numFmtId="164" fontId="4" fillId="0" borderId="0" xfId="0" applyNumberFormat="1" applyFont="1" applyBorder="1"/>
    <xf numFmtId="0" fontId="9" fillId="0" borderId="6" xfId="0" applyFont="1" applyBorder="1"/>
    <xf numFmtId="0" fontId="9" fillId="0" borderId="7" xfId="0" applyFont="1" applyBorder="1"/>
    <xf numFmtId="0" fontId="4" fillId="0" borderId="8" xfId="0" applyFont="1" applyBorder="1"/>
    <xf numFmtId="0" fontId="9" fillId="0" borderId="9" xfId="0" applyFont="1" applyBorder="1"/>
    <xf numFmtId="0" fontId="9" fillId="0" borderId="11" xfId="0" applyFont="1" applyBorder="1"/>
    <xf numFmtId="0" fontId="7" fillId="0" borderId="5" xfId="0" applyFont="1" applyBorder="1"/>
    <xf numFmtId="164" fontId="10" fillId="0" borderId="13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right" vertical="center"/>
    </xf>
    <xf numFmtId="0" fontId="4" fillId="0" borderId="10" xfId="0" applyFont="1" applyBorder="1"/>
    <xf numFmtId="1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/>
    <xf numFmtId="164" fontId="4" fillId="0" borderId="11" xfId="0" applyNumberFormat="1" applyFont="1" applyBorder="1"/>
    <xf numFmtId="164" fontId="4" fillId="0" borderId="12" xfId="0" applyNumberFormat="1" applyFont="1" applyBorder="1" applyAlignment="1">
      <alignment horizontal="right" vertical="center"/>
    </xf>
    <xf numFmtId="1" fontId="4" fillId="0" borderId="6" xfId="0" applyNumberFormat="1" applyFont="1" applyBorder="1" applyAlignment="1" applyProtection="1">
      <alignment horizontal="center" vertical="center"/>
    </xf>
    <xf numFmtId="0" fontId="4" fillId="0" borderId="6" xfId="0" applyFont="1" applyBorder="1"/>
    <xf numFmtId="164" fontId="4" fillId="0" borderId="6" xfId="0" applyNumberFormat="1" applyFont="1" applyBorder="1"/>
    <xf numFmtId="164" fontId="4" fillId="0" borderId="7" xfId="0" applyNumberFormat="1" applyFont="1" applyBorder="1" applyAlignment="1">
      <alignment horizontal="right" vertical="center"/>
    </xf>
    <xf numFmtId="164" fontId="4" fillId="0" borderId="14" xfId="0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1" fontId="14" fillId="0" borderId="0" xfId="0" applyNumberFormat="1" applyFont="1" applyBorder="1" applyAlignment="1" applyProtection="1">
      <alignment horizontal="center" vertical="center"/>
    </xf>
    <xf numFmtId="0" fontId="14" fillId="0" borderId="0" xfId="0" applyFont="1" applyBorder="1"/>
    <xf numFmtId="164" fontId="14" fillId="0" borderId="0" xfId="0" applyNumberFormat="1" applyFont="1" applyBorder="1"/>
    <xf numFmtId="164" fontId="14" fillId="0" borderId="0" xfId="0" applyNumberFormat="1" applyFont="1" applyBorder="1" applyAlignment="1">
      <alignment horizontal="right" vertical="center"/>
    </xf>
    <xf numFmtId="0" fontId="9" fillId="0" borderId="5" xfId="0" applyFont="1" applyBorder="1"/>
    <xf numFmtId="0" fontId="5" fillId="0" borderId="15" xfId="0" applyFont="1" applyBorder="1"/>
    <xf numFmtId="0" fontId="6" fillId="0" borderId="16" xfId="0" applyFont="1" applyBorder="1"/>
    <xf numFmtId="164" fontId="5" fillId="0" borderId="17" xfId="0" applyNumberFormat="1" applyFont="1" applyBorder="1" applyAlignment="1">
      <alignment horizontal="right" vertical="center"/>
    </xf>
    <xf numFmtId="0" fontId="7" fillId="0" borderId="8" xfId="0" applyFont="1" applyBorder="1"/>
    <xf numFmtId="164" fontId="10" fillId="0" borderId="9" xfId="0" applyNumberFormat="1" applyFont="1" applyBorder="1" applyAlignment="1">
      <alignment horizontal="right" vertical="center"/>
    </xf>
    <xf numFmtId="0" fontId="4" fillId="0" borderId="9" xfId="0" applyFont="1" applyBorder="1"/>
    <xf numFmtId="164" fontId="5" fillId="0" borderId="14" xfId="0" applyNumberFormat="1" applyFont="1" applyBorder="1"/>
    <xf numFmtId="0" fontId="9" fillId="0" borderId="10" xfId="0" applyFont="1" applyBorder="1"/>
    <xf numFmtId="0" fontId="5" fillId="0" borderId="18" xfId="0" applyFont="1" applyBorder="1"/>
    <xf numFmtId="0" fontId="9" fillId="0" borderId="19" xfId="0" applyFont="1" applyBorder="1"/>
    <xf numFmtId="164" fontId="11" fillId="0" borderId="20" xfId="0" applyNumberFormat="1" applyFont="1" applyBorder="1" applyAlignment="1">
      <alignment horizontal="right" vertical="center"/>
    </xf>
    <xf numFmtId="0" fontId="4" fillId="0" borderId="21" xfId="0" applyFont="1" applyBorder="1"/>
    <xf numFmtId="1" fontId="4" fillId="0" borderId="1" xfId="0" applyNumberFormat="1" applyFont="1" applyFill="1" applyBorder="1" applyAlignment="1" applyProtection="1">
      <alignment horizontal="center" vertical="center"/>
    </xf>
    <xf numFmtId="1" fontId="4" fillId="0" borderId="3" xfId="0" applyNumberFormat="1" applyFont="1" applyFill="1" applyBorder="1" applyAlignment="1" applyProtection="1">
      <alignment horizontal="center" vertical="center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3" xfId="0" applyNumberFormat="1" applyFont="1" applyFill="1" applyBorder="1" applyAlignment="1" applyProtection="1">
      <alignment horizontal="center" vertical="center"/>
      <protection locked="0"/>
    </xf>
    <xf numFmtId="14" fontId="6" fillId="3" borderId="4" xfId="0" applyNumberFormat="1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22" xfId="0" applyBorder="1"/>
    <xf numFmtId="0" fontId="4" fillId="0" borderId="23" xfId="0" applyFont="1" applyBorder="1"/>
    <xf numFmtId="0" fontId="0" fillId="0" borderId="8" xfId="0" applyBorder="1"/>
    <xf numFmtId="0" fontId="6" fillId="0" borderId="9" xfId="0" applyFont="1" applyBorder="1" applyAlignment="1">
      <alignment vertical="top" wrapText="1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4" fontId="1" fillId="3" borderId="4" xfId="0" applyNumberFormat="1" applyFont="1" applyFill="1" applyBorder="1" applyAlignment="1" applyProtection="1">
      <alignment horizontal="left" vertical="center"/>
      <protection locked="0"/>
    </xf>
    <xf numFmtId="1" fontId="4" fillId="0" borderId="3" xfId="0" applyNumberFormat="1" applyFont="1" applyBorder="1" applyAlignment="1">
      <alignment horizontal="center" vertical="center"/>
    </xf>
    <xf numFmtId="0" fontId="16" fillId="0" borderId="8" xfId="0" applyFont="1" applyBorder="1"/>
    <xf numFmtId="0" fontId="16" fillId="0" borderId="0" xfId="0" applyFont="1" applyBorder="1"/>
    <xf numFmtId="0" fontId="16" fillId="0" borderId="9" xfId="0" applyFont="1" applyBorder="1"/>
    <xf numFmtId="0" fontId="16" fillId="0" borderId="0" xfId="0" applyFont="1"/>
    <xf numFmtId="0" fontId="17" fillId="0" borderId="0" xfId="0" applyFont="1"/>
    <xf numFmtId="0" fontId="1" fillId="0" borderId="0" xfId="0" applyFont="1"/>
    <xf numFmtId="0" fontId="12" fillId="0" borderId="0" xfId="0" applyFont="1"/>
    <xf numFmtId="0" fontId="1" fillId="0" borderId="0" xfId="0" applyFont="1" applyBorder="1"/>
    <xf numFmtId="0" fontId="12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/>
    </xf>
    <xf numFmtId="0" fontId="14" fillId="0" borderId="11" xfId="0" applyFont="1" applyBorder="1"/>
    <xf numFmtId="0" fontId="14" fillId="0" borderId="12" xfId="0" applyFont="1" applyBorder="1"/>
    <xf numFmtId="0" fontId="14" fillId="0" borderId="29" xfId="0" applyFont="1" applyBorder="1" applyAlignment="1">
      <alignment vertical="top" wrapText="1"/>
    </xf>
    <xf numFmtId="0" fontId="14" fillId="0" borderId="18" xfId="0" applyFont="1" applyBorder="1" applyAlignment="1">
      <alignment horizontal="left" vertical="top" wrapText="1"/>
    </xf>
    <xf numFmtId="0" fontId="4" fillId="2" borderId="27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left" vertical="center"/>
    </xf>
    <xf numFmtId="1" fontId="5" fillId="0" borderId="3" xfId="0" applyNumberFormat="1" applyFont="1" applyBorder="1" applyAlignment="1">
      <alignment horizontal="left" vertical="center"/>
    </xf>
    <xf numFmtId="0" fontId="14" fillId="0" borderId="25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20" fillId="0" borderId="28" xfId="0" applyFont="1" applyBorder="1" applyAlignment="1">
      <alignment horizontal="center" vertical="top" wrapText="1"/>
    </xf>
    <xf numFmtId="0" fontId="20" fillId="0" borderId="29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38122</xdr:colOff>
      <xdr:row>0</xdr:row>
      <xdr:rowOff>85725</xdr:rowOff>
    </xdr:from>
    <xdr:to>
      <xdr:col>1</xdr:col>
      <xdr:colOff>109026</xdr:colOff>
      <xdr:row>5</xdr:row>
      <xdr:rowOff>18375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22" y="85725"/>
          <a:ext cx="785279" cy="828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438151</xdr:colOff>
      <xdr:row>0</xdr:row>
      <xdr:rowOff>57150</xdr:rowOff>
    </xdr:from>
    <xdr:to>
      <xdr:col>8</xdr:col>
      <xdr:colOff>651314</xdr:colOff>
      <xdr:row>4</xdr:row>
      <xdr:rowOff>113625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1" y="57150"/>
          <a:ext cx="765613" cy="82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3"/>
  <sheetViews>
    <sheetView tabSelected="1" workbookViewId="0">
      <selection activeCell="B6" sqref="B6"/>
    </sheetView>
  </sheetViews>
  <sheetFormatPr baseColWidth="10" defaultColWidth="11.42578125" defaultRowHeight="15"/>
  <cols>
    <col min="1" max="1" width="10.7109375" customWidth="1"/>
    <col min="2" max="2" width="5.7109375" customWidth="1"/>
    <col min="3" max="3" width="14.7109375" customWidth="1"/>
    <col min="4" max="4" width="10.7109375" customWidth="1"/>
    <col min="5" max="5" width="22.7109375" customWidth="1"/>
    <col min="6" max="6" width="10.7109375" customWidth="1"/>
    <col min="7" max="7" width="6.7109375" customWidth="1"/>
    <col min="8" max="8" width="1.5703125" customWidth="1"/>
  </cols>
  <sheetData>
    <row r="1" spans="1:17" ht="21.95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2"/>
      <c r="K1" s="2"/>
    </row>
    <row r="2" spans="1:17" ht="15" customHeight="1">
      <c r="A2" s="96"/>
      <c r="B2" s="96"/>
      <c r="C2" s="96"/>
      <c r="D2" s="96"/>
      <c r="E2" s="96"/>
      <c r="F2" s="96"/>
      <c r="G2" s="96"/>
      <c r="H2" s="96"/>
      <c r="I2" s="96"/>
      <c r="J2" s="2"/>
      <c r="K2" s="2"/>
    </row>
    <row r="3" spans="1:17" ht="12" customHeight="1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2"/>
      <c r="K3" s="2"/>
    </row>
    <row r="4" spans="1:17" ht="12" customHeight="1">
      <c r="A4" s="98" t="s">
        <v>50</v>
      </c>
      <c r="B4" s="99"/>
      <c r="C4" s="99"/>
      <c r="D4" s="99"/>
      <c r="E4" s="99"/>
      <c r="F4" s="99"/>
      <c r="G4" s="99"/>
      <c r="H4" s="99"/>
      <c r="I4" s="99"/>
      <c r="J4" s="2"/>
      <c r="K4" s="2"/>
    </row>
    <row r="5" spans="1:17" s="32" customFormat="1" ht="9.9499999999999993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7" ht="18" customHeight="1">
      <c r="A6" s="55" t="s">
        <v>23</v>
      </c>
      <c r="B6" s="62"/>
      <c r="C6" s="57" t="s">
        <v>35</v>
      </c>
      <c r="D6" s="63"/>
      <c r="E6" s="57" t="s">
        <v>36</v>
      </c>
      <c r="F6" s="54"/>
      <c r="G6" s="100" t="s">
        <v>33</v>
      </c>
      <c r="H6" s="101"/>
      <c r="I6" s="62"/>
      <c r="J6" s="2"/>
      <c r="K6" s="2"/>
    </row>
    <row r="7" spans="1:17" s="32" customFormat="1" ht="6" customHeight="1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7" ht="18" customHeight="1">
      <c r="A8" s="57" t="s">
        <v>34</v>
      </c>
      <c r="B8" s="102"/>
      <c r="C8" s="102"/>
      <c r="D8" s="102"/>
      <c r="E8" s="56" t="s">
        <v>21</v>
      </c>
      <c r="F8" s="102"/>
      <c r="G8" s="102"/>
      <c r="H8" s="102"/>
      <c r="I8" s="102"/>
      <c r="J8" s="2"/>
      <c r="K8" s="2"/>
    </row>
    <row r="9" spans="1:17" s="32" customFormat="1" ht="6" customHeight="1" thickBo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7" ht="14.1" customHeight="1" thickTop="1">
      <c r="A10" s="103" t="s">
        <v>17</v>
      </c>
      <c r="B10" s="104"/>
      <c r="C10" s="104"/>
      <c r="D10" s="104"/>
      <c r="E10" s="104"/>
      <c r="F10" s="104"/>
      <c r="G10" s="104"/>
      <c r="H10" s="104"/>
      <c r="I10" s="105"/>
      <c r="J10" s="2"/>
      <c r="K10" s="70"/>
      <c r="L10" s="71"/>
      <c r="M10" s="71"/>
      <c r="N10" s="71"/>
      <c r="O10" s="71"/>
      <c r="P10" s="71"/>
      <c r="Q10" s="71"/>
    </row>
    <row r="11" spans="1:17" ht="14.1" customHeight="1">
      <c r="A11" s="106" t="s">
        <v>18</v>
      </c>
      <c r="B11" s="107"/>
      <c r="C11" s="107"/>
      <c r="D11" s="107"/>
      <c r="E11" s="107"/>
      <c r="F11" s="107"/>
      <c r="G11" s="107"/>
      <c r="H11" s="107"/>
      <c r="I11" s="108"/>
      <c r="J11" s="2"/>
      <c r="K11" s="70"/>
      <c r="L11" s="71"/>
      <c r="M11" s="71"/>
      <c r="N11" s="71"/>
      <c r="O11" s="71"/>
      <c r="P11" s="71"/>
      <c r="Q11" s="71"/>
    </row>
    <row r="12" spans="1:17" ht="14.1" customHeight="1">
      <c r="A12" s="112" t="s">
        <v>37</v>
      </c>
      <c r="B12" s="113"/>
      <c r="C12" s="113"/>
      <c r="D12" s="113"/>
      <c r="E12" s="113"/>
      <c r="F12" s="113"/>
      <c r="G12" s="113"/>
      <c r="H12" s="113"/>
      <c r="I12" s="114"/>
      <c r="J12" s="2"/>
      <c r="K12" s="70"/>
      <c r="L12" s="71"/>
      <c r="M12" s="71"/>
      <c r="N12" s="71"/>
      <c r="O12" s="71"/>
      <c r="P12" s="71"/>
      <c r="Q12" s="71"/>
    </row>
    <row r="13" spans="1:17" ht="14.1" customHeight="1">
      <c r="A13" s="106" t="s">
        <v>19</v>
      </c>
      <c r="B13" s="107"/>
      <c r="C13" s="107"/>
      <c r="D13" s="107"/>
      <c r="E13" s="107"/>
      <c r="F13" s="107"/>
      <c r="G13" s="107"/>
      <c r="H13" s="107"/>
      <c r="I13" s="108"/>
      <c r="J13" s="2"/>
      <c r="K13" s="70"/>
      <c r="L13" s="71"/>
      <c r="M13" s="71"/>
      <c r="N13" s="71"/>
      <c r="O13" s="71"/>
      <c r="P13" s="71"/>
      <c r="Q13" s="71"/>
    </row>
    <row r="14" spans="1:17" ht="14.1" customHeight="1">
      <c r="A14" s="106" t="s">
        <v>20</v>
      </c>
      <c r="B14" s="107"/>
      <c r="C14" s="107"/>
      <c r="D14" s="107"/>
      <c r="E14" s="107"/>
      <c r="F14" s="107"/>
      <c r="G14" s="107"/>
      <c r="H14" s="107"/>
      <c r="I14" s="108"/>
      <c r="J14" s="2"/>
      <c r="L14" s="71"/>
      <c r="M14" s="71"/>
      <c r="N14" s="71"/>
      <c r="O14" s="71"/>
      <c r="P14" s="71"/>
      <c r="Q14" s="71"/>
    </row>
    <row r="15" spans="1:17" ht="25.5" customHeight="1">
      <c r="A15" s="88" t="s">
        <v>52</v>
      </c>
      <c r="B15" s="89"/>
      <c r="C15" s="89"/>
      <c r="D15" s="89"/>
      <c r="E15" s="89"/>
      <c r="F15" s="89"/>
      <c r="G15" s="89"/>
      <c r="H15" s="89"/>
      <c r="I15" s="90"/>
      <c r="J15" s="2"/>
      <c r="K15" s="70"/>
      <c r="L15" s="71"/>
      <c r="M15" s="71"/>
      <c r="N15" s="71"/>
      <c r="O15" s="71"/>
      <c r="P15" s="71"/>
      <c r="Q15" s="71"/>
    </row>
    <row r="16" spans="1:17" ht="14.1" customHeight="1">
      <c r="A16" s="88" t="s">
        <v>51</v>
      </c>
      <c r="B16" s="89"/>
      <c r="C16" s="89"/>
      <c r="D16" s="89"/>
      <c r="E16" s="89"/>
      <c r="F16" s="89"/>
      <c r="G16" s="89"/>
      <c r="H16" s="89"/>
      <c r="I16" s="90"/>
      <c r="J16" s="2"/>
      <c r="K16" s="70"/>
      <c r="L16" s="71"/>
      <c r="M16" s="71"/>
      <c r="N16" s="71"/>
      <c r="O16" s="71"/>
      <c r="P16" s="71"/>
      <c r="Q16" s="71"/>
    </row>
    <row r="17" spans="1:17" ht="14.1" customHeight="1" thickBot="1">
      <c r="A17" s="109" t="s">
        <v>49</v>
      </c>
      <c r="B17" s="110"/>
      <c r="C17" s="110"/>
      <c r="D17" s="110"/>
      <c r="E17" s="110"/>
      <c r="F17" s="110"/>
      <c r="G17" s="110"/>
      <c r="H17" s="110"/>
      <c r="I17" s="111"/>
      <c r="J17" s="2"/>
      <c r="K17" s="70"/>
      <c r="L17" s="71"/>
      <c r="M17" s="71"/>
      <c r="N17" s="71"/>
      <c r="O17" s="71"/>
      <c r="P17" s="71"/>
      <c r="Q17" s="71"/>
    </row>
    <row r="18" spans="1:17" s="32" customFormat="1" ht="6" customHeight="1" thickTop="1" thickBot="1">
      <c r="A18" s="30"/>
      <c r="B18" s="31"/>
      <c r="C18" s="31"/>
      <c r="D18" s="31"/>
      <c r="E18" s="31"/>
      <c r="F18" s="31"/>
      <c r="G18" s="31"/>
      <c r="H18" s="31"/>
      <c r="I18" s="31"/>
      <c r="J18" s="31"/>
      <c r="K18" s="70"/>
      <c r="L18" s="71"/>
      <c r="M18" s="71"/>
      <c r="N18" s="71"/>
      <c r="O18" s="71"/>
      <c r="P18" s="71"/>
      <c r="Q18" s="71"/>
    </row>
    <row r="19" spans="1:17" ht="15" customHeight="1" thickTop="1">
      <c r="A19" s="17" t="s">
        <v>2</v>
      </c>
      <c r="B19" s="12"/>
      <c r="C19" s="12"/>
      <c r="D19" s="12"/>
      <c r="E19" s="12"/>
      <c r="F19" s="12"/>
      <c r="G19" s="12"/>
      <c r="H19" s="12"/>
      <c r="I19" s="13"/>
      <c r="J19" s="2"/>
      <c r="K19" s="71"/>
      <c r="L19" s="71"/>
      <c r="M19" s="71"/>
      <c r="N19" s="71"/>
      <c r="O19" s="71"/>
      <c r="P19" s="71"/>
      <c r="Q19" s="71"/>
    </row>
    <row r="20" spans="1:17">
      <c r="A20" s="14" t="s">
        <v>22</v>
      </c>
      <c r="B20" s="52"/>
      <c r="C20" s="3" t="s">
        <v>4</v>
      </c>
      <c r="D20" s="50">
        <f>IF(B20&gt;0,I6*B20,0)</f>
        <v>0</v>
      </c>
      <c r="E20" s="3" t="s">
        <v>44</v>
      </c>
      <c r="F20" s="3"/>
      <c r="G20" s="11"/>
      <c r="H20" s="3"/>
      <c r="I20" s="18"/>
      <c r="J20" s="1"/>
      <c r="K20" s="70"/>
      <c r="L20" s="71"/>
      <c r="M20" s="71"/>
      <c r="N20" s="71"/>
      <c r="O20" s="70"/>
      <c r="P20" s="71"/>
      <c r="Q20" s="71"/>
    </row>
    <row r="21" spans="1:17">
      <c r="A21" s="14" t="s">
        <v>38</v>
      </c>
      <c r="B21" s="52"/>
      <c r="C21" s="3" t="s">
        <v>39</v>
      </c>
      <c r="D21" s="50">
        <f>IF(D22=2,IF(B21&gt;0,I6*B21,0)-2,IF(B21&gt;0,I6*B21,0))</f>
        <v>0</v>
      </c>
      <c r="E21" s="3" t="s">
        <v>45</v>
      </c>
      <c r="G21" s="11">
        <v>6</v>
      </c>
      <c r="H21" s="3"/>
      <c r="I21" s="19">
        <f>SUM(D21*G21)</f>
        <v>0</v>
      </c>
      <c r="J21" s="1"/>
      <c r="K21" s="70"/>
      <c r="L21" s="71"/>
      <c r="M21" s="71"/>
      <c r="N21" s="71"/>
      <c r="O21" s="71"/>
      <c r="P21" s="71"/>
      <c r="Q21" s="71"/>
    </row>
    <row r="22" spans="1:17">
      <c r="A22" s="14" t="s">
        <v>38</v>
      </c>
      <c r="B22" s="52"/>
      <c r="C22" s="3" t="s">
        <v>39</v>
      </c>
      <c r="D22" s="50">
        <f>IF(B22&gt;0,2*B22,0)</f>
        <v>0</v>
      </c>
      <c r="E22" s="3" t="s">
        <v>47</v>
      </c>
      <c r="F22" s="3" t="s">
        <v>24</v>
      </c>
      <c r="G22" s="11"/>
      <c r="H22" s="3"/>
      <c r="I22" s="18"/>
      <c r="J22" s="1"/>
      <c r="K22" s="70"/>
      <c r="L22" s="71"/>
      <c r="M22" s="71"/>
      <c r="N22" s="71"/>
      <c r="O22" s="71"/>
      <c r="P22" s="71"/>
      <c r="Q22" s="71"/>
    </row>
    <row r="23" spans="1:17">
      <c r="A23" s="14" t="s">
        <v>3</v>
      </c>
      <c r="B23" s="52"/>
      <c r="C23" s="3" t="s">
        <v>4</v>
      </c>
      <c r="D23" s="50">
        <f>IF(B23&gt;0,I6*B23,0)</f>
        <v>0</v>
      </c>
      <c r="E23" s="3" t="s">
        <v>25</v>
      </c>
      <c r="F23" s="3" t="s">
        <v>24</v>
      </c>
      <c r="G23" s="11">
        <v>6</v>
      </c>
      <c r="H23" s="11"/>
      <c r="I23" s="19">
        <f>SUM(D23*G23)</f>
        <v>0</v>
      </c>
      <c r="J23" s="1"/>
      <c r="K23" s="70"/>
      <c r="L23" s="72"/>
      <c r="M23" s="71"/>
      <c r="N23" s="71"/>
      <c r="O23" s="71"/>
      <c r="P23" s="71"/>
      <c r="Q23" s="71"/>
    </row>
    <row r="24" spans="1:17">
      <c r="A24" s="14" t="s">
        <v>3</v>
      </c>
      <c r="B24" s="52"/>
      <c r="C24" s="3" t="s">
        <v>4</v>
      </c>
      <c r="D24" s="50">
        <f>IF(B24&gt;0,I6*B24,0)</f>
        <v>0</v>
      </c>
      <c r="E24" s="3" t="s">
        <v>26</v>
      </c>
      <c r="F24" s="3" t="s">
        <v>24</v>
      </c>
      <c r="G24" s="11">
        <v>2</v>
      </c>
      <c r="H24" s="11"/>
      <c r="I24" s="19">
        <f>SUM(D24*G24)</f>
        <v>0</v>
      </c>
      <c r="J24" s="1"/>
      <c r="K24" s="70"/>
      <c r="L24" s="71"/>
      <c r="M24" s="71"/>
      <c r="N24" s="71"/>
      <c r="O24" s="71"/>
      <c r="P24" s="71"/>
      <c r="Q24" s="71"/>
    </row>
    <row r="25" spans="1:17">
      <c r="A25" s="14" t="s">
        <v>3</v>
      </c>
      <c r="B25" s="52"/>
      <c r="C25" s="3" t="s">
        <v>4</v>
      </c>
      <c r="D25" s="50">
        <f>IF(B25&gt;0,I6*B25,0)</f>
        <v>0</v>
      </c>
      <c r="E25" s="3" t="s">
        <v>27</v>
      </c>
      <c r="F25" s="3" t="s">
        <v>24</v>
      </c>
      <c r="G25" s="11">
        <v>17.5</v>
      </c>
      <c r="H25" s="11"/>
      <c r="I25" s="19">
        <f t="shared" ref="I25:I28" si="0">SUM(D25*G25)</f>
        <v>0</v>
      </c>
      <c r="J25" s="1"/>
      <c r="K25" s="70"/>
      <c r="L25" s="71"/>
      <c r="M25" s="71"/>
      <c r="N25" s="71"/>
      <c r="O25" s="71"/>
      <c r="P25" s="71"/>
      <c r="Q25" s="71"/>
    </row>
    <row r="26" spans="1:17">
      <c r="A26" s="14" t="s">
        <v>3</v>
      </c>
      <c r="B26" s="53"/>
      <c r="C26" s="3" t="s">
        <v>4</v>
      </c>
      <c r="D26" s="51">
        <f>IF(B26&gt;0,I6*B26,0)</f>
        <v>0</v>
      </c>
      <c r="E26" s="3" t="s">
        <v>28</v>
      </c>
      <c r="F26" s="3" t="s">
        <v>24</v>
      </c>
      <c r="G26" s="11">
        <v>12.5</v>
      </c>
      <c r="H26" s="11"/>
      <c r="I26" s="29">
        <f t="shared" si="0"/>
        <v>0</v>
      </c>
      <c r="J26" s="1"/>
      <c r="K26" s="70"/>
      <c r="L26" s="71"/>
      <c r="M26" s="71"/>
      <c r="N26" s="71"/>
      <c r="O26" s="71"/>
      <c r="P26" s="71"/>
      <c r="Q26" s="71"/>
    </row>
    <row r="27" spans="1:17">
      <c r="A27" s="14" t="s">
        <v>3</v>
      </c>
      <c r="B27" s="53"/>
      <c r="C27" s="3" t="s">
        <v>4</v>
      </c>
      <c r="D27" s="51">
        <f>IF(B27&gt;0,I6*B27,0)</f>
        <v>0</v>
      </c>
      <c r="E27" s="3" t="s">
        <v>29</v>
      </c>
      <c r="F27" s="3" t="s">
        <v>24</v>
      </c>
      <c r="G27" s="11">
        <v>22</v>
      </c>
      <c r="H27" s="11"/>
      <c r="I27" s="29">
        <f t="shared" si="0"/>
        <v>0</v>
      </c>
      <c r="J27" s="1"/>
      <c r="K27" s="70"/>
      <c r="L27" s="71"/>
      <c r="M27" s="71"/>
      <c r="N27" s="71"/>
      <c r="O27" s="71"/>
      <c r="P27" s="71"/>
      <c r="Q27" s="71"/>
    </row>
    <row r="28" spans="1:17">
      <c r="A28" s="14" t="s">
        <v>3</v>
      </c>
      <c r="B28" s="53"/>
      <c r="C28" s="3" t="s">
        <v>4</v>
      </c>
      <c r="D28" s="51">
        <f>IF(B28&gt;0,I6*B28,0)</f>
        <v>0</v>
      </c>
      <c r="E28" s="3" t="s">
        <v>30</v>
      </c>
      <c r="F28" s="3" t="s">
        <v>24</v>
      </c>
      <c r="G28" s="11">
        <v>15</v>
      </c>
      <c r="H28" s="11"/>
      <c r="I28" s="29">
        <f t="shared" si="0"/>
        <v>0</v>
      </c>
      <c r="J28" s="1"/>
      <c r="K28" s="70"/>
      <c r="L28" s="71"/>
      <c r="M28" s="71"/>
      <c r="N28" s="71"/>
      <c r="O28" s="71"/>
      <c r="P28" s="71"/>
      <c r="Q28" s="71"/>
    </row>
    <row r="29" spans="1:17" ht="6" customHeight="1" thickBot="1">
      <c r="A29" s="20"/>
      <c r="B29" s="21"/>
      <c r="C29" s="22"/>
      <c r="D29" s="21"/>
      <c r="E29" s="22"/>
      <c r="F29" s="22"/>
      <c r="G29" s="23"/>
      <c r="H29" s="23"/>
      <c r="I29" s="24"/>
      <c r="J29" s="1"/>
      <c r="K29" s="70"/>
      <c r="L29" s="71"/>
      <c r="M29" s="71"/>
      <c r="N29" s="71"/>
      <c r="O29" s="71"/>
      <c r="P29" s="71"/>
      <c r="Q29" s="71"/>
    </row>
    <row r="30" spans="1:17" s="32" customFormat="1" ht="6" customHeight="1" thickTop="1" thickBo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70"/>
      <c r="L30" s="71"/>
      <c r="M30" s="71"/>
      <c r="N30" s="71"/>
      <c r="O30" s="71"/>
      <c r="P30" s="71"/>
      <c r="Q30" s="71"/>
    </row>
    <row r="31" spans="1:17" ht="15" customHeight="1" thickTop="1">
      <c r="A31" s="17" t="s">
        <v>5</v>
      </c>
      <c r="B31" s="12"/>
      <c r="C31" s="12"/>
      <c r="D31" s="12"/>
      <c r="E31" s="12"/>
      <c r="F31" s="12"/>
      <c r="G31" s="12"/>
      <c r="H31" s="12"/>
      <c r="I31" s="13"/>
      <c r="J31" s="2"/>
      <c r="K31" s="70"/>
      <c r="L31" s="71"/>
      <c r="M31" s="71"/>
      <c r="N31" s="71"/>
      <c r="O31" s="71"/>
      <c r="P31" s="71"/>
      <c r="Q31" s="71"/>
    </row>
    <row r="32" spans="1:17">
      <c r="A32" s="14" t="s">
        <v>3</v>
      </c>
      <c r="B32" s="52"/>
      <c r="C32" s="3" t="s">
        <v>4</v>
      </c>
      <c r="D32" s="50">
        <f>IF(B32&gt;0,I6*B32,0)</f>
        <v>0</v>
      </c>
      <c r="E32" s="3" t="s">
        <v>25</v>
      </c>
      <c r="F32" s="3" t="s">
        <v>24</v>
      </c>
      <c r="G32" s="11">
        <v>5</v>
      </c>
      <c r="H32" s="11"/>
      <c r="I32" s="19">
        <f>SUM(D32*G32)</f>
        <v>0</v>
      </c>
      <c r="J32" s="1"/>
      <c r="K32" s="70"/>
      <c r="L32" s="71"/>
      <c r="M32" s="71"/>
      <c r="N32" s="71"/>
      <c r="O32" s="71"/>
      <c r="P32" s="71"/>
      <c r="Q32" s="71"/>
    </row>
    <row r="33" spans="1:17">
      <c r="A33" s="14" t="s">
        <v>3</v>
      </c>
      <c r="B33" s="52"/>
      <c r="C33" s="3" t="s">
        <v>4</v>
      </c>
      <c r="D33" s="50">
        <f>IF(B33&gt;0,I6*B33,0)</f>
        <v>0</v>
      </c>
      <c r="E33" s="3" t="s">
        <v>26</v>
      </c>
      <c r="F33" s="3" t="s">
        <v>24</v>
      </c>
      <c r="G33" s="11">
        <v>2</v>
      </c>
      <c r="H33" s="11"/>
      <c r="I33" s="19">
        <f t="shared" ref="I33:I41" si="1">SUM(D33*G33)</f>
        <v>0</v>
      </c>
      <c r="J33" s="1"/>
      <c r="K33" s="70"/>
      <c r="L33" s="71"/>
      <c r="M33" s="71"/>
      <c r="N33" s="71"/>
      <c r="O33" s="71"/>
      <c r="P33" s="71"/>
      <c r="Q33" s="71"/>
    </row>
    <row r="34" spans="1:17">
      <c r="A34" s="14" t="s">
        <v>3</v>
      </c>
      <c r="B34" s="52"/>
      <c r="C34" s="3" t="s">
        <v>4</v>
      </c>
      <c r="D34" s="50">
        <f>IF(B34&gt;0,I6*B34,0)</f>
        <v>0</v>
      </c>
      <c r="E34" s="3" t="s">
        <v>27</v>
      </c>
      <c r="F34" s="3" t="s">
        <v>24</v>
      </c>
      <c r="G34" s="11">
        <v>15</v>
      </c>
      <c r="H34" s="11"/>
      <c r="I34" s="19">
        <f t="shared" si="1"/>
        <v>0</v>
      </c>
      <c r="J34" s="1"/>
      <c r="K34" s="70"/>
      <c r="L34" s="71"/>
      <c r="M34" s="71"/>
      <c r="N34" s="71"/>
      <c r="O34" s="71"/>
      <c r="P34" s="71"/>
      <c r="Q34" s="71"/>
    </row>
    <row r="35" spans="1:17">
      <c r="A35" s="14" t="s">
        <v>3</v>
      </c>
      <c r="B35" s="52"/>
      <c r="C35" s="3" t="s">
        <v>4</v>
      </c>
      <c r="D35" s="50">
        <f>IF(B35&gt;0,I6*B35,0)</f>
        <v>0</v>
      </c>
      <c r="E35" s="3" t="s">
        <v>28</v>
      </c>
      <c r="F35" s="3" t="s">
        <v>24</v>
      </c>
      <c r="G35" s="11">
        <v>11</v>
      </c>
      <c r="H35" s="11"/>
      <c r="I35" s="19">
        <f t="shared" si="1"/>
        <v>0</v>
      </c>
      <c r="J35" s="1"/>
      <c r="K35" s="70"/>
      <c r="L35" s="71"/>
      <c r="M35" s="71"/>
      <c r="N35" s="71"/>
      <c r="O35" s="71"/>
      <c r="P35" s="71"/>
      <c r="Q35" s="71"/>
    </row>
    <row r="36" spans="1:17">
      <c r="A36" s="14" t="s">
        <v>3</v>
      </c>
      <c r="B36" s="53"/>
      <c r="C36" s="3" t="s">
        <v>4</v>
      </c>
      <c r="D36" s="51">
        <f>IF(B36&gt;0,I6*B36,0)</f>
        <v>0</v>
      </c>
      <c r="E36" s="3" t="s">
        <v>29</v>
      </c>
      <c r="F36" s="3" t="s">
        <v>24</v>
      </c>
      <c r="G36" s="11">
        <v>19</v>
      </c>
      <c r="H36" s="11"/>
      <c r="I36" s="29">
        <f t="shared" si="1"/>
        <v>0</v>
      </c>
      <c r="J36" s="1"/>
      <c r="K36" s="70"/>
      <c r="L36" s="71"/>
      <c r="M36" s="71"/>
      <c r="N36" s="71"/>
      <c r="O36" s="71"/>
      <c r="P36" s="71"/>
      <c r="Q36" s="71"/>
    </row>
    <row r="37" spans="1:17">
      <c r="A37" s="14" t="s">
        <v>3</v>
      </c>
      <c r="B37" s="53"/>
      <c r="C37" s="3" t="s">
        <v>4</v>
      </c>
      <c r="D37" s="51">
        <f>IF(B37&gt;0,I6*B37,0)</f>
        <v>0</v>
      </c>
      <c r="E37" s="3" t="s">
        <v>30</v>
      </c>
      <c r="F37" s="3" t="s">
        <v>24</v>
      </c>
      <c r="G37" s="11">
        <v>12.5</v>
      </c>
      <c r="H37" s="11"/>
      <c r="I37" s="29">
        <f>SUM(D37*G37)</f>
        <v>0</v>
      </c>
      <c r="J37" s="1"/>
      <c r="K37" s="70"/>
      <c r="L37" s="71"/>
      <c r="M37" s="71"/>
      <c r="N37" s="71"/>
      <c r="O37" s="71"/>
      <c r="P37" s="71"/>
      <c r="Q37" s="71"/>
    </row>
    <row r="38" spans="1:17" ht="6" customHeight="1" thickBot="1">
      <c r="A38" s="20"/>
      <c r="B38" s="21"/>
      <c r="C38" s="22"/>
      <c r="D38" s="21"/>
      <c r="E38" s="22"/>
      <c r="F38" s="22"/>
      <c r="G38" s="23"/>
      <c r="H38" s="23"/>
      <c r="I38" s="24"/>
      <c r="J38" s="1"/>
      <c r="K38" s="70"/>
      <c r="L38" s="71"/>
      <c r="M38" s="71"/>
      <c r="N38" s="71"/>
      <c r="O38" s="71"/>
      <c r="P38" s="71"/>
      <c r="Q38" s="71"/>
    </row>
    <row r="39" spans="1:17" s="32" customFormat="1" ht="6" customHeight="1" thickTop="1" thickBot="1">
      <c r="A39" s="31"/>
      <c r="B39" s="33"/>
      <c r="C39" s="34"/>
      <c r="D39" s="33"/>
      <c r="E39" s="34"/>
      <c r="F39" s="34"/>
      <c r="G39" s="35"/>
      <c r="H39" s="35"/>
      <c r="I39" s="36"/>
      <c r="J39" s="31"/>
      <c r="K39" s="70"/>
      <c r="L39" s="71"/>
      <c r="M39" s="71"/>
      <c r="N39" s="71"/>
      <c r="O39" s="71"/>
      <c r="P39" s="71"/>
      <c r="Q39" s="71"/>
    </row>
    <row r="40" spans="1:17" ht="15.75" thickTop="1">
      <c r="A40" s="17" t="s">
        <v>32</v>
      </c>
      <c r="B40" s="25"/>
      <c r="C40" s="26"/>
      <c r="D40" s="25"/>
      <c r="E40" s="26"/>
      <c r="F40" s="26"/>
      <c r="G40" s="27"/>
      <c r="H40" s="27"/>
      <c r="I40" s="28"/>
      <c r="J40" s="1"/>
      <c r="K40" s="70"/>
      <c r="L40" s="71"/>
      <c r="M40" s="71"/>
      <c r="N40" s="71"/>
      <c r="O40" s="71"/>
      <c r="P40" s="71"/>
      <c r="Q40" s="71"/>
    </row>
    <row r="41" spans="1:17">
      <c r="A41" s="14" t="s">
        <v>3</v>
      </c>
      <c r="B41" s="52"/>
      <c r="C41" s="3" t="s">
        <v>4</v>
      </c>
      <c r="D41" s="50">
        <f>IF(B41&gt;0,I6*B41,0)</f>
        <v>0</v>
      </c>
      <c r="E41" s="3" t="s">
        <v>48</v>
      </c>
      <c r="F41" s="3" t="s">
        <v>24</v>
      </c>
      <c r="G41" s="11">
        <v>0</v>
      </c>
      <c r="H41" s="11"/>
      <c r="I41" s="19">
        <f t="shared" si="1"/>
        <v>0</v>
      </c>
      <c r="J41" s="1"/>
      <c r="K41" s="70"/>
      <c r="L41" s="71"/>
      <c r="M41" s="71"/>
      <c r="N41" s="71"/>
      <c r="O41" s="71"/>
      <c r="P41" s="71"/>
      <c r="Q41" s="71"/>
    </row>
    <row r="42" spans="1:17" ht="6" customHeight="1" thickBot="1">
      <c r="A42" s="20"/>
      <c r="B42" s="21"/>
      <c r="C42" s="22"/>
      <c r="D42" s="21"/>
      <c r="E42" s="22"/>
      <c r="F42" s="22"/>
      <c r="G42" s="23"/>
      <c r="H42" s="23"/>
      <c r="I42" s="24"/>
      <c r="J42" s="1"/>
      <c r="K42" s="70"/>
      <c r="L42" s="71"/>
      <c r="M42" s="71"/>
      <c r="N42" s="71"/>
      <c r="O42" s="71"/>
      <c r="P42" s="71"/>
      <c r="Q42" s="71"/>
    </row>
    <row r="43" spans="1:17" s="32" customFormat="1" ht="6" customHeight="1" thickTop="1" thickBo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70"/>
      <c r="L43" s="70"/>
      <c r="M43" s="70"/>
      <c r="N43" s="70"/>
      <c r="O43" s="70"/>
      <c r="P43" s="71"/>
      <c r="Q43" s="71"/>
    </row>
    <row r="44" spans="1:17" ht="15" customHeight="1" thickTop="1">
      <c r="A44" s="37"/>
      <c r="B44" s="12"/>
      <c r="C44" s="12"/>
      <c r="D44" s="12"/>
      <c r="E44" s="38" t="s">
        <v>6</v>
      </c>
      <c r="F44" s="39"/>
      <c r="G44" s="39"/>
      <c r="H44" s="39"/>
      <c r="I44" s="40">
        <f>SUM(I20:I28,I32:I37,I41)</f>
        <v>0</v>
      </c>
      <c r="J44" s="2"/>
      <c r="K44" s="72"/>
      <c r="L44" s="72"/>
      <c r="M44" s="72"/>
      <c r="N44" s="72"/>
      <c r="O44" s="72"/>
      <c r="P44" s="73"/>
      <c r="Q44" s="73"/>
    </row>
    <row r="45" spans="1:17" ht="14.1" customHeight="1">
      <c r="A45" s="41" t="s">
        <v>7</v>
      </c>
      <c r="B45" s="5"/>
      <c r="C45" s="5"/>
      <c r="D45" s="5"/>
      <c r="E45" s="5"/>
      <c r="F45" s="5"/>
      <c r="G45" s="5"/>
      <c r="H45" s="5"/>
      <c r="I45" s="15"/>
      <c r="J45" s="2"/>
      <c r="K45" s="70"/>
      <c r="L45" s="70"/>
      <c r="M45" s="70"/>
      <c r="N45" s="70"/>
      <c r="O45" s="72"/>
      <c r="P45" s="73"/>
      <c r="Q45" s="73"/>
    </row>
    <row r="46" spans="1:17" ht="14.1" customHeight="1">
      <c r="A46" s="14" t="s">
        <v>8</v>
      </c>
      <c r="B46" s="3"/>
      <c r="C46" s="3"/>
      <c r="D46" s="7">
        <f>SUM(B23,B25,B27,B32,B34,B36)</f>
        <v>0</v>
      </c>
      <c r="E46" s="3" t="s">
        <v>4</v>
      </c>
      <c r="F46" s="7">
        <f>SUM(I6*D46)</f>
        <v>0</v>
      </c>
      <c r="G46" s="11">
        <v>3</v>
      </c>
      <c r="H46" s="3"/>
      <c r="I46" s="42"/>
      <c r="J46" s="1"/>
      <c r="K46" s="70"/>
      <c r="L46" s="70"/>
      <c r="M46" s="70"/>
      <c r="N46" s="70"/>
      <c r="O46" s="72"/>
      <c r="P46" s="73"/>
      <c r="Q46" s="73"/>
    </row>
    <row r="47" spans="1:17" ht="14.1" customHeight="1">
      <c r="A47" s="14" t="s">
        <v>9</v>
      </c>
      <c r="B47" s="3"/>
      <c r="C47" s="3"/>
      <c r="D47" s="7">
        <f>SUM(B24,B26,B28,B33,B35,B37,B41)</f>
        <v>0</v>
      </c>
      <c r="E47" s="3" t="s">
        <v>4</v>
      </c>
      <c r="F47" s="7">
        <f>SUM(I6*D47)</f>
        <v>0</v>
      </c>
      <c r="G47" s="3"/>
      <c r="H47" s="3"/>
      <c r="I47" s="43"/>
      <c r="J47" s="1"/>
      <c r="K47" s="70"/>
      <c r="L47" s="70"/>
      <c r="M47" s="70"/>
      <c r="N47" s="70"/>
      <c r="O47" s="72"/>
      <c r="P47" s="73"/>
      <c r="Q47" s="73"/>
    </row>
    <row r="48" spans="1:17" ht="14.1" customHeight="1">
      <c r="A48" s="14" t="s">
        <v>46</v>
      </c>
      <c r="B48" s="3"/>
      <c r="C48" s="3"/>
      <c r="D48" s="7">
        <f>SUM(B21)</f>
        <v>0</v>
      </c>
      <c r="E48" s="3" t="s">
        <v>4</v>
      </c>
      <c r="F48" s="64">
        <f>SUM(D21)</f>
        <v>0</v>
      </c>
      <c r="G48" s="11">
        <v>3</v>
      </c>
      <c r="H48" s="3"/>
      <c r="I48" s="43"/>
      <c r="J48" s="1"/>
      <c r="K48" s="70"/>
      <c r="L48" s="70"/>
      <c r="M48" s="70"/>
      <c r="N48" s="70"/>
      <c r="O48" s="72"/>
      <c r="P48" s="73"/>
      <c r="Q48" s="73"/>
    </row>
    <row r="49" spans="1:21" ht="14.1" customHeight="1">
      <c r="A49" s="14" t="s">
        <v>10</v>
      </c>
      <c r="B49" s="3"/>
      <c r="C49" s="3"/>
      <c r="D49" s="7">
        <f>IF(B20=0, B22,1)</f>
        <v>0</v>
      </c>
      <c r="E49" s="3" t="s">
        <v>4</v>
      </c>
      <c r="F49" s="8">
        <f>IF(D22=0, D20,D22)</f>
        <v>0</v>
      </c>
      <c r="G49" s="3"/>
      <c r="H49" s="3"/>
      <c r="I49" s="43"/>
      <c r="J49" s="1"/>
      <c r="K49" s="72"/>
      <c r="L49" s="70"/>
      <c r="M49" s="70"/>
      <c r="N49" s="70"/>
      <c r="P49" s="73"/>
      <c r="Q49" s="73"/>
      <c r="R49" s="70"/>
      <c r="S49" s="73"/>
      <c r="T49" s="73"/>
      <c r="U49" s="73"/>
    </row>
    <row r="50" spans="1:21" ht="14.1" customHeight="1">
      <c r="A50" s="14"/>
      <c r="B50" s="3"/>
      <c r="C50" s="3"/>
      <c r="D50" s="8"/>
      <c r="E50" s="91" t="s">
        <v>31</v>
      </c>
      <c r="F50" s="92"/>
      <c r="G50" s="10"/>
      <c r="H50" s="9"/>
      <c r="I50" s="44">
        <f>SUM(F46*G46+F48*G48)</f>
        <v>0</v>
      </c>
      <c r="J50" s="1"/>
      <c r="K50" s="70"/>
      <c r="L50" s="72"/>
      <c r="M50" s="72"/>
      <c r="O50" s="72"/>
      <c r="P50" s="73"/>
      <c r="Q50" s="73"/>
      <c r="R50" s="70"/>
      <c r="S50" s="73"/>
      <c r="T50" s="73"/>
      <c r="U50" s="73"/>
    </row>
    <row r="51" spans="1:21" s="69" customFormat="1" ht="9.9499999999999993" customHeight="1">
      <c r="A51" s="65"/>
      <c r="B51" s="66"/>
      <c r="C51" s="66"/>
      <c r="D51" s="66"/>
      <c r="E51" s="66"/>
      <c r="F51" s="66"/>
      <c r="G51" s="66"/>
      <c r="H51" s="66"/>
      <c r="I51" s="67"/>
      <c r="J51" s="68"/>
      <c r="K51" s="70"/>
      <c r="L51" s="72"/>
      <c r="M51" s="72"/>
      <c r="N51" s="72"/>
      <c r="O51" s="72"/>
      <c r="P51" s="73"/>
      <c r="Q51" s="73"/>
      <c r="R51" s="70"/>
      <c r="S51" s="73"/>
      <c r="T51" s="73"/>
      <c r="U51" s="73"/>
    </row>
    <row r="52" spans="1:21" ht="15" customHeight="1" thickBot="1">
      <c r="A52" s="45"/>
      <c r="B52" s="16"/>
      <c r="C52" s="16"/>
      <c r="D52" s="16"/>
      <c r="E52" s="46" t="s">
        <v>11</v>
      </c>
      <c r="F52" s="47"/>
      <c r="G52" s="47"/>
      <c r="H52" s="47"/>
      <c r="I52" s="48">
        <f>SUM(I44+I50)</f>
        <v>0</v>
      </c>
      <c r="J52" s="2"/>
      <c r="K52" s="72"/>
      <c r="L52" s="72"/>
      <c r="M52" s="72"/>
      <c r="N52" s="72"/>
      <c r="O52" s="72"/>
      <c r="P52" s="73"/>
      <c r="Q52" s="73"/>
      <c r="R52" s="70"/>
      <c r="S52" s="73"/>
      <c r="T52" s="73"/>
      <c r="U52" s="73"/>
    </row>
    <row r="53" spans="1:21" ht="6" customHeight="1" thickTop="1" thickBot="1">
      <c r="A53" s="2"/>
      <c r="B53" s="2"/>
      <c r="C53" s="2"/>
      <c r="D53" s="2"/>
      <c r="E53" s="2"/>
      <c r="F53" s="2"/>
      <c r="G53" s="2"/>
      <c r="H53" s="2"/>
      <c r="I53" s="2"/>
      <c r="J53" s="2"/>
      <c r="K53" s="72"/>
      <c r="L53" s="73"/>
      <c r="M53" s="73"/>
      <c r="N53" s="73"/>
      <c r="O53" s="73"/>
      <c r="P53" s="73"/>
      <c r="Q53" s="73"/>
      <c r="R53" s="72"/>
      <c r="S53" s="73"/>
      <c r="T53" s="73"/>
      <c r="U53" s="73"/>
    </row>
    <row r="54" spans="1:21" ht="12" customHeight="1" thickTop="1" thickBot="1">
      <c r="A54" s="83" t="s">
        <v>14</v>
      </c>
      <c r="B54" s="84"/>
      <c r="C54" s="85"/>
      <c r="D54" s="84" t="s">
        <v>15</v>
      </c>
      <c r="E54" s="84"/>
      <c r="F54" s="85"/>
      <c r="G54" s="84" t="s">
        <v>16</v>
      </c>
      <c r="H54" s="86"/>
      <c r="I54" s="87"/>
      <c r="J54" s="1"/>
      <c r="K54" s="72"/>
      <c r="L54" s="73"/>
      <c r="M54" s="74"/>
      <c r="N54" s="74"/>
      <c r="O54" s="75"/>
      <c r="P54" s="73"/>
      <c r="Q54" s="73"/>
    </row>
    <row r="55" spans="1:21" ht="24" customHeight="1" thickBot="1">
      <c r="A55" s="58"/>
      <c r="B55" s="49"/>
      <c r="C55" s="6"/>
      <c r="D55" s="49"/>
      <c r="E55" s="49"/>
      <c r="F55" s="3"/>
      <c r="G55" s="49"/>
      <c r="H55" s="49"/>
      <c r="I55" s="59"/>
      <c r="J55" s="1"/>
      <c r="K55" s="72"/>
      <c r="L55" s="73"/>
      <c r="M55" s="73"/>
      <c r="N55" s="73"/>
      <c r="O55" s="73"/>
      <c r="P55" s="73"/>
      <c r="Q55" s="73"/>
    </row>
    <row r="56" spans="1:21" ht="6" customHeight="1">
      <c r="A56" s="60"/>
      <c r="B56" s="6"/>
      <c r="C56" s="6"/>
      <c r="D56" s="6"/>
      <c r="E56" s="6"/>
      <c r="F56" s="6"/>
      <c r="G56" s="4"/>
      <c r="H56" s="6"/>
      <c r="I56" s="61"/>
      <c r="J56" s="2"/>
      <c r="K56" s="72"/>
      <c r="L56" s="73"/>
      <c r="M56" s="73"/>
      <c r="N56" s="73"/>
      <c r="O56" s="73"/>
      <c r="P56" s="73"/>
      <c r="Q56" s="73"/>
    </row>
    <row r="57" spans="1:21" ht="21.95" customHeight="1" thickBot="1">
      <c r="A57" s="93" t="s">
        <v>12</v>
      </c>
      <c r="B57" s="94"/>
      <c r="C57" s="77">
        <v>8105</v>
      </c>
      <c r="D57" s="78"/>
      <c r="E57" s="82" t="s">
        <v>13</v>
      </c>
      <c r="F57" s="77">
        <v>8600</v>
      </c>
      <c r="G57" s="79"/>
      <c r="H57" s="79"/>
      <c r="I57" s="80"/>
      <c r="J57" s="2"/>
      <c r="K57" s="72"/>
      <c r="L57" s="73"/>
      <c r="M57" s="73"/>
      <c r="N57" s="73"/>
      <c r="O57" s="73"/>
      <c r="P57" s="73"/>
      <c r="Q57" s="73"/>
    </row>
    <row r="58" spans="1:21" ht="6" customHeight="1" thickTop="1" thickBot="1"/>
    <row r="59" spans="1:21" ht="14.1" customHeight="1" thickTop="1">
      <c r="A59" s="115" t="s">
        <v>43</v>
      </c>
      <c r="B59" s="116"/>
      <c r="C59" s="116"/>
      <c r="D59" s="116"/>
      <c r="E59" s="116"/>
      <c r="F59" s="116"/>
      <c r="G59" s="116"/>
      <c r="H59" s="116"/>
      <c r="I59" s="117"/>
    </row>
    <row r="60" spans="1:21" ht="36.75" customHeight="1" thickBot="1">
      <c r="A60" s="123" t="s">
        <v>40</v>
      </c>
      <c r="B60" s="124"/>
      <c r="C60" s="124"/>
      <c r="D60" s="81" t="s">
        <v>41</v>
      </c>
      <c r="E60" s="121" t="s">
        <v>42</v>
      </c>
      <c r="F60" s="121"/>
      <c r="G60" s="121"/>
      <c r="H60" s="121"/>
      <c r="I60" s="122"/>
    </row>
    <row r="61" spans="1:21" ht="15.75" thickTop="1">
      <c r="A61" s="76"/>
      <c r="B61" s="118"/>
      <c r="C61" s="119"/>
      <c r="D61" s="120"/>
      <c r="E61" s="120"/>
      <c r="F61" s="118"/>
      <c r="G61" s="118"/>
      <c r="H61" s="118"/>
      <c r="I61" s="6"/>
    </row>
    <row r="62" spans="1:21">
      <c r="A62" s="6"/>
      <c r="B62" s="6"/>
      <c r="C62" s="6"/>
      <c r="D62" s="6"/>
      <c r="E62" s="6"/>
      <c r="F62" s="6"/>
      <c r="G62" s="6"/>
      <c r="H62" s="6"/>
      <c r="I62" s="6"/>
    </row>
    <row r="63" spans="1:21">
      <c r="A63" s="6"/>
      <c r="B63" s="6"/>
      <c r="C63" s="6"/>
      <c r="D63" s="6"/>
      <c r="E63" s="6"/>
      <c r="F63" s="6"/>
      <c r="G63" s="6"/>
      <c r="H63" s="6"/>
      <c r="I63" s="6"/>
    </row>
  </sheetData>
  <sheetProtection password="CABF" sheet="1" objects="1" scenarios="1" selectLockedCells="1"/>
  <mergeCells count="23">
    <mergeCell ref="A12:I12"/>
    <mergeCell ref="A59:I59"/>
    <mergeCell ref="B61:C61"/>
    <mergeCell ref="D61:E61"/>
    <mergeCell ref="F61:H61"/>
    <mergeCell ref="E60:I60"/>
    <mergeCell ref="A60:C60"/>
    <mergeCell ref="A16:I16"/>
    <mergeCell ref="E50:F50"/>
    <mergeCell ref="A57:B57"/>
    <mergeCell ref="A1:I1"/>
    <mergeCell ref="A2:I2"/>
    <mergeCell ref="A3:I3"/>
    <mergeCell ref="A4:I4"/>
    <mergeCell ref="G6:H6"/>
    <mergeCell ref="F8:I8"/>
    <mergeCell ref="B8:D8"/>
    <mergeCell ref="A15:I15"/>
    <mergeCell ref="A10:I10"/>
    <mergeCell ref="A13:I13"/>
    <mergeCell ref="A14:I14"/>
    <mergeCell ref="A17:I17"/>
    <mergeCell ref="A11:I11"/>
  </mergeCells>
  <dataValidations disablePrompts="1" xWindow="120" yWindow="573" count="8">
    <dataValidation type="whole" allowBlank="1" showInputMessage="1" showErrorMessage="1" promptTitle="Kalenderwoche" prompt="Kalenderwoche" sqref="B6">
      <formula1>1</formula1>
      <formula2>52</formula2>
    </dataValidation>
    <dataValidation type="whole" allowBlank="1" showInputMessage="1" showErrorMessage="1" prompt="Anzahl der Personen" sqref="B32:B37 B23:B28">
      <formula1>1</formula1>
      <formula2>50</formula2>
    </dataValidation>
    <dataValidation type="whole" allowBlank="1" showInputMessage="1" showErrorMessage="1" promptTitle="Hüttenwirt" prompt="Gruppe größer 15 Personen am Wochenende und kleiner 15 Personen an folge Tagen." sqref="B22">
      <formula1>1</formula1>
      <formula2>1</formula2>
    </dataValidation>
    <dataValidation type="whole" allowBlank="1" showInputMessage="1" showErrorMessage="1" prompt="Anzahl der Personen" sqref="B41">
      <formula1>1</formula1>
      <formula2>20</formula2>
    </dataValidation>
    <dataValidation type="whole" allowBlank="1" showInputMessage="1" showErrorMessage="1" promptTitle="Übernachtungen" prompt="Anzahl der Übernachtungen" sqref="I6">
      <formula1>1</formula1>
      <formula2>50</formula2>
    </dataValidation>
    <dataValidation type="whole" allowBlank="1" showInputMessage="1" showErrorMessage="1" promptTitle="Hüttenwirt" prompt="Gruppe größer 15 Personen gesamte Aufenthaltsdauer" sqref="B20">
      <formula1>1</formula1>
      <formula2>1</formula2>
    </dataValidation>
    <dataValidation type="whole" allowBlank="1" showInputMessage="1" showErrorMessage="1" promptTitle="Hüttenwirt" prompt="Gruppe kleiner 15 Personen am Wochenende und folge Tagen." sqref="B21">
      <formula1>1</formula1>
      <formula2>1</formula2>
    </dataValidation>
    <dataValidation allowBlank="1" showInputMessage="1" showErrorMessage="1" promptTitle="Datum" prompt="z.B 01.01.2022" sqref="D6 F6"/>
  </dataValidations>
  <pageMargins left="0.39370078740157483" right="0.39370078740157483" top="0.31496062992125984" bottom="0.19685039370078741" header="0.31496062992125984" footer="0.31496062992125984"/>
  <pageSetup paperSize="9" orientation="portrait" r:id="rId1"/>
  <ignoredErrors>
    <ignoredError sqref="D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Hüttenanmeldung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Hüttenanmeldung</dc:title>
  <dc:creator>Kolotzek, Joachim</dc:creator>
  <cp:lastModifiedBy>Windows-Benutzer</cp:lastModifiedBy>
  <cp:lastPrinted>2025-02-04T06:39:55Z</cp:lastPrinted>
  <dcterms:created xsi:type="dcterms:W3CDTF">2018-05-12T15:01:20Z</dcterms:created>
  <dcterms:modified xsi:type="dcterms:W3CDTF">2025-02-04T06:43:56Z</dcterms:modified>
</cp:coreProperties>
</file>